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7B2890D-B1C3-4C70-B341-9907B4820623}" xr6:coauthVersionLast="47" xr6:coauthVersionMax="47" xr10:uidLastSave="{00000000-0000-0000-0000-000000000000}"/>
  <bookViews>
    <workbookView xWindow="-108" yWindow="-108" windowWidth="23256" windowHeight="12456" xr2:uid="{18C3A2C8-AF01-46B5-8AC6-95A3CB4C3F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1" i="1"/>
  <c r="C16" i="1"/>
  <c r="D27" i="1"/>
  <c r="D24" i="1"/>
  <c r="D23" i="1"/>
  <c r="C19" i="1"/>
  <c r="L30" i="1"/>
  <c r="K30" i="1"/>
  <c r="J30" i="1"/>
  <c r="I30" i="1"/>
  <c r="H30" i="1"/>
  <c r="G30" i="1"/>
  <c r="F30" i="1"/>
  <c r="E30" i="1"/>
  <c r="C20" i="1" l="1"/>
  <c r="C18" i="1"/>
  <c r="C12" i="1"/>
  <c r="C13" i="1"/>
  <c r="C10" i="1"/>
  <c r="C30" i="1" s="1"/>
  <c r="M30" i="1"/>
  <c r="N30" i="1" l="1"/>
  <c r="N32" i="1" s="1"/>
  <c r="D30" i="1"/>
</calcChain>
</file>

<file path=xl/sharedStrings.xml><?xml version="1.0" encoding="utf-8"?>
<sst xmlns="http://schemas.openxmlformats.org/spreadsheetml/2006/main" count="63" uniqueCount="53">
  <si>
    <t xml:space="preserve">Final Trial Balance </t>
  </si>
  <si>
    <t>Date printed</t>
  </si>
  <si>
    <t>Year ended 30 September 2035</t>
  </si>
  <si>
    <t>TB code</t>
  </si>
  <si>
    <t>Dr</t>
  </si>
  <si>
    <t>Cr</t>
  </si>
  <si>
    <t>REVENUE</t>
  </si>
  <si>
    <t>Revenue</t>
  </si>
  <si>
    <t>TB0101</t>
  </si>
  <si>
    <t>EXPENSES</t>
  </si>
  <si>
    <t>Cost of sales</t>
  </si>
  <si>
    <t>TB0201</t>
  </si>
  <si>
    <t>Administrative expenses</t>
  </si>
  <si>
    <t>TB0202</t>
  </si>
  <si>
    <t>Interest expense</t>
  </si>
  <si>
    <t>TB0203</t>
  </si>
  <si>
    <t>Tax expense</t>
  </si>
  <si>
    <t>TB0204</t>
  </si>
  <si>
    <t>ASSETS</t>
  </si>
  <si>
    <t>Intangible assets</t>
  </si>
  <si>
    <t>TB0401</t>
  </si>
  <si>
    <t>Tangible assets</t>
  </si>
  <si>
    <t>TB0402</t>
  </si>
  <si>
    <t>Inventories</t>
  </si>
  <si>
    <t>TB0403</t>
  </si>
  <si>
    <t>Receivables</t>
  </si>
  <si>
    <t>TB0404</t>
  </si>
  <si>
    <t>Cash</t>
  </si>
  <si>
    <t>TB0405</t>
  </si>
  <si>
    <t>LIABILITIES</t>
  </si>
  <si>
    <t>Non-current liabilities</t>
  </si>
  <si>
    <t>TB0501</t>
  </si>
  <si>
    <t>Current liabilities</t>
  </si>
  <si>
    <t>TB0502</t>
  </si>
  <si>
    <t>EQUITY</t>
  </si>
  <si>
    <t>Called up share capital</t>
  </si>
  <si>
    <t>TB0601</t>
  </si>
  <si>
    <t>TB0602</t>
  </si>
  <si>
    <t>Total</t>
  </si>
  <si>
    <t>Bad debt</t>
  </si>
  <si>
    <t>Accruals</t>
  </si>
  <si>
    <t>Prepayments</t>
  </si>
  <si>
    <t>Provision</t>
  </si>
  <si>
    <t>UNADJUSTED TRIAL BALANCE</t>
  </si>
  <si>
    <t>FINAL TRIAL BALANCE</t>
  </si>
  <si>
    <t>Opening Retained Earnings</t>
  </si>
  <si>
    <t>INCOME STATEMENT BALANCES</t>
  </si>
  <si>
    <t>BALANCE SHEET BALANCES</t>
  </si>
  <si>
    <t>Added to retained earnings below for</t>
  </si>
  <si>
    <t>Profit = 199,437</t>
  </si>
  <si>
    <t xml:space="preserve"> Final retained earnings balance reported on SoFP =</t>
  </si>
  <si>
    <t>SoFP presentation purposes</t>
  </si>
  <si>
    <t>Rozim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</si>
</sst>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i/>
      <sz val="16"/>
      <color rgb="FF000000"/>
      <name val="Calibri"/>
      <family val="2"/>
    </font>
    <font>
      <i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i/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D873"/>
        <bgColor indexed="64"/>
      </patternFill>
    </fill>
    <fill>
      <patternFill patternType="solid">
        <fgColor rgb="FFF6C5A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164" fontId="1" fillId="0" borderId="1" xfId="1" applyNumberFormat="1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164" fontId="0" fillId="0" borderId="0" xfId="1" applyNumberFormat="1" applyFont="1"/>
    <xf numFmtId="164" fontId="1" fillId="0" borderId="3" xfId="1" applyNumberFormat="1" applyFont="1" applyBorder="1" applyAlignment="1">
      <alignment vertical="center"/>
    </xf>
    <xf numFmtId="164" fontId="1" fillId="0" borderId="4" xfId="1" applyNumberFormat="1" applyFont="1" applyBorder="1" applyAlignment="1">
      <alignment vertical="center"/>
    </xf>
    <xf numFmtId="164" fontId="1" fillId="0" borderId="4" xfId="1" applyNumberFormat="1" applyFont="1" applyBorder="1" applyAlignment="1">
      <alignment horizontal="right" vertical="center"/>
    </xf>
    <xf numFmtId="164" fontId="2" fillId="0" borderId="3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4" fillId="0" borderId="4" xfId="1" applyNumberFormat="1" applyFont="1" applyBorder="1" applyAlignment="1">
      <alignment vertical="center" wrapText="1"/>
    </xf>
    <xf numFmtId="164" fontId="4" fillId="4" borderId="4" xfId="1" applyNumberFormat="1" applyFont="1" applyFill="1" applyBorder="1" applyAlignment="1">
      <alignment vertical="center" wrapText="1"/>
    </xf>
    <xf numFmtId="164" fontId="4" fillId="5" borderId="4" xfId="1" applyNumberFormat="1" applyFont="1" applyFill="1" applyBorder="1" applyAlignment="1">
      <alignment vertical="center" wrapText="1"/>
    </xf>
    <xf numFmtId="164" fontId="3" fillId="2" borderId="4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vertical="center"/>
    </xf>
    <xf numFmtId="164" fontId="4" fillId="0" borderId="3" xfId="1" applyNumberFormat="1" applyFont="1" applyBorder="1" applyAlignment="1">
      <alignment vertical="center" wrapText="1"/>
    </xf>
    <xf numFmtId="164" fontId="3" fillId="0" borderId="4" xfId="1" applyNumberFormat="1" applyFont="1" applyBorder="1" applyAlignment="1">
      <alignment vertical="center"/>
    </xf>
    <xf numFmtId="164" fontId="3" fillId="4" borderId="4" xfId="1" applyNumberFormat="1" applyFont="1" applyFill="1" applyBorder="1" applyAlignment="1">
      <alignment vertical="center"/>
    </xf>
    <xf numFmtId="164" fontId="3" fillId="5" borderId="4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Border="1" applyAlignment="1">
      <alignment vertical="center" wrapText="1"/>
    </xf>
    <xf numFmtId="164" fontId="4" fillId="0" borderId="3" xfId="1" applyNumberFormat="1" applyFont="1" applyBorder="1" applyAlignment="1">
      <alignment vertical="center"/>
    </xf>
    <xf numFmtId="164" fontId="3" fillId="2" borderId="4" xfId="1" applyNumberFormat="1" applyFont="1" applyFill="1" applyBorder="1" applyAlignment="1">
      <alignment horizontal="right" vertical="center" wrapText="1"/>
    </xf>
    <xf numFmtId="164" fontId="3" fillId="0" borderId="4" xfId="1" applyNumberFormat="1" applyFont="1" applyBorder="1" applyAlignment="1">
      <alignment vertical="center" wrapText="1"/>
    </xf>
    <xf numFmtId="164" fontId="3" fillId="5" borderId="4" xfId="1" applyNumberFormat="1" applyFont="1" applyFill="1" applyBorder="1" applyAlignment="1">
      <alignment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6</xdr:row>
      <xdr:rowOff>76200</xdr:rowOff>
    </xdr:from>
    <xdr:to>
      <xdr:col>14</xdr:col>
      <xdr:colOff>466725</xdr:colOff>
      <xdr:row>13</xdr:row>
      <xdr:rowOff>161925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91F7FF0-BA7C-255C-3AEC-82882A619F02}"/>
            </a:ext>
          </a:extLst>
        </xdr:cNvPr>
        <xdr:cNvSpPr/>
      </xdr:nvSpPr>
      <xdr:spPr>
        <a:xfrm>
          <a:off x="19764375" y="1647825"/>
          <a:ext cx="247650" cy="1819275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85725</xdr:colOff>
      <xdr:row>12</xdr:row>
      <xdr:rowOff>133350</xdr:rowOff>
    </xdr:from>
    <xdr:to>
      <xdr:col>16</xdr:col>
      <xdr:colOff>85725</xdr:colOff>
      <xdr:row>27</xdr:row>
      <xdr:rowOff>257175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9DC1EFF-28D6-B325-25B9-DEDBB25CAFD6}"/>
            </a:ext>
          </a:extLst>
        </xdr:cNvPr>
        <xdr:cNvCxnSpPr/>
      </xdr:nvCxnSpPr>
      <xdr:spPr>
        <a:xfrm>
          <a:off x="20850225" y="3190875"/>
          <a:ext cx="0" cy="4552950"/>
        </a:xfrm>
        <a:prstGeom prst="line">
          <a:avLst/>
        </a:prstGeom>
        <a:ln w="571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342900</xdr:colOff>
      <xdr:row>27</xdr:row>
      <xdr:rowOff>238125</xdr:rowOff>
    </xdr:from>
    <xdr:to>
      <xdr:col>16</xdr:col>
      <xdr:colOff>76200</xdr:colOff>
      <xdr:row>27</xdr:row>
      <xdr:rowOff>247650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B6CC143-A3DA-497B-A1C1-A1A5C5AF7364}"/>
            </a:ext>
          </a:extLst>
        </xdr:cNvPr>
        <xdr:cNvCxnSpPr/>
      </xdr:nvCxnSpPr>
      <xdr:spPr>
        <a:xfrm>
          <a:off x="19888200" y="7724775"/>
          <a:ext cx="952500" cy="9525"/>
        </a:xfrm>
        <a:prstGeom prst="line">
          <a:avLst/>
        </a:prstGeom>
        <a:ln w="57150">
          <a:headEnd type="triangl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AE7F-BF19-483D-B1D3-E16017509480}">
  <dimension ref="A1:Q32"/>
  <sheetViews>
    <sheetView tabSelected="1" zoomScale="70" zoomScaleNormal="70" workbookViewId="0">
      <selection activeCell="C2" sqref="C2"/>
    </sheetView>
  </sheetViews>
  <sheetFormatPr defaultColWidth="9.109375" defaultRowHeight="14.4" x14ac:dyDescent="0.3"/>
  <cols>
    <col min="1" max="1" width="23.109375" style="3" customWidth="1"/>
    <col min="2" max="2" width="12.44140625" style="3" customWidth="1"/>
    <col min="3" max="3" width="17.5546875" style="3" customWidth="1"/>
    <col min="4" max="4" width="16.33203125" style="3" customWidth="1"/>
    <col min="5" max="12" width="12.88671875" style="3" customWidth="1"/>
    <col min="13" max="13" width="23.44140625" style="3" customWidth="1"/>
    <col min="14" max="14" width="20.33203125" style="3" customWidth="1"/>
    <col min="15" max="16384" width="9.109375" style="3"/>
  </cols>
  <sheetData>
    <row r="1" spans="1:16" ht="21.6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</row>
    <row r="2" spans="1:16" ht="21.6" thickBot="1" x14ac:dyDescent="0.35">
      <c r="A2" s="4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6" ht="21.6" thickBot="1" x14ac:dyDescent="0.3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8.600000000000001" thickBot="1" x14ac:dyDescent="0.35">
      <c r="A4" s="7"/>
      <c r="B4" s="8"/>
      <c r="C4" s="29" t="s">
        <v>43</v>
      </c>
      <c r="D4" s="30"/>
      <c r="E4" s="31" t="s">
        <v>39</v>
      </c>
      <c r="F4" s="32"/>
      <c r="G4" s="31" t="s">
        <v>40</v>
      </c>
      <c r="H4" s="32"/>
      <c r="I4" s="31" t="s">
        <v>41</v>
      </c>
      <c r="J4" s="32"/>
      <c r="K4" s="33" t="s">
        <v>42</v>
      </c>
      <c r="L4" s="34"/>
      <c r="M4" s="29" t="s">
        <v>44</v>
      </c>
      <c r="N4" s="30"/>
    </row>
    <row r="5" spans="1:16" ht="18.600000000000001" thickBot="1" x14ac:dyDescent="0.35">
      <c r="A5" s="9"/>
      <c r="B5" s="10" t="s">
        <v>3</v>
      </c>
      <c r="C5" s="11" t="s">
        <v>4</v>
      </c>
      <c r="D5" s="12" t="s">
        <v>5</v>
      </c>
      <c r="E5" s="10" t="s">
        <v>4</v>
      </c>
      <c r="F5" s="10" t="s">
        <v>5</v>
      </c>
      <c r="G5" s="10" t="s">
        <v>4</v>
      </c>
      <c r="H5" s="10" t="s">
        <v>5</v>
      </c>
      <c r="I5" s="10" t="s">
        <v>4</v>
      </c>
      <c r="J5" s="10" t="s">
        <v>5</v>
      </c>
      <c r="K5" s="10" t="s">
        <v>4</v>
      </c>
      <c r="L5" s="10" t="s">
        <v>5</v>
      </c>
      <c r="M5" s="13" t="s">
        <v>4</v>
      </c>
      <c r="N5" s="14" t="s">
        <v>5</v>
      </c>
    </row>
    <row r="6" spans="1:16" ht="18.600000000000001" thickBot="1" x14ac:dyDescent="0.35">
      <c r="A6" s="15" t="s">
        <v>6</v>
      </c>
      <c r="B6" s="10"/>
      <c r="C6" s="11"/>
      <c r="D6" s="12"/>
      <c r="E6" s="10"/>
      <c r="F6" s="10"/>
      <c r="G6" s="10"/>
      <c r="H6" s="10"/>
      <c r="I6" s="10"/>
      <c r="J6" s="10"/>
      <c r="K6" s="10"/>
      <c r="L6" s="10"/>
      <c r="M6" s="27" t="s">
        <v>46</v>
      </c>
      <c r="N6" s="28"/>
    </row>
    <row r="7" spans="1:16" ht="18.600000000000001" thickBot="1" x14ac:dyDescent="0.35">
      <c r="A7" s="9" t="s">
        <v>7</v>
      </c>
      <c r="B7" s="16" t="s">
        <v>8</v>
      </c>
      <c r="C7" s="17"/>
      <c r="D7" s="18">
        <v>4188373</v>
      </c>
      <c r="E7" s="16"/>
      <c r="F7" s="16"/>
      <c r="G7" s="16"/>
      <c r="H7" s="16"/>
      <c r="I7" s="16"/>
      <c r="J7" s="16"/>
      <c r="K7" s="16"/>
      <c r="L7" s="16"/>
      <c r="M7" s="13"/>
      <c r="N7" s="19">
        <v>4188373</v>
      </c>
    </row>
    <row r="8" spans="1:16" ht="18.600000000000001" thickBot="1" x14ac:dyDescent="0.35">
      <c r="A8" s="20"/>
      <c r="B8" s="16"/>
      <c r="C8" s="17"/>
      <c r="D8" s="18"/>
      <c r="E8" s="16"/>
      <c r="F8" s="16"/>
      <c r="G8" s="16"/>
      <c r="H8" s="16"/>
      <c r="I8" s="16"/>
      <c r="J8" s="16"/>
      <c r="K8" s="16"/>
      <c r="L8" s="16"/>
      <c r="M8" s="13"/>
      <c r="N8" s="19"/>
    </row>
    <row r="9" spans="1:16" ht="18.600000000000001" thickBot="1" x14ac:dyDescent="0.35">
      <c r="A9" s="21" t="s">
        <v>9</v>
      </c>
      <c r="B9" s="16"/>
      <c r="C9" s="17"/>
      <c r="D9" s="18"/>
      <c r="E9" s="16"/>
      <c r="F9" s="16"/>
      <c r="G9" s="16"/>
      <c r="H9" s="16"/>
      <c r="I9" s="16"/>
      <c r="J9" s="16"/>
      <c r="K9" s="16"/>
      <c r="L9" s="16"/>
      <c r="M9" s="22"/>
      <c r="N9" s="19"/>
    </row>
    <row r="10" spans="1:16" ht="18.600000000000001" thickBot="1" x14ac:dyDescent="0.35">
      <c r="A10" s="9" t="s">
        <v>10</v>
      </c>
      <c r="B10" s="16" t="s">
        <v>11</v>
      </c>
      <c r="C10" s="17">
        <f>M10</f>
        <v>3664800</v>
      </c>
      <c r="D10" s="18"/>
      <c r="E10" s="16"/>
      <c r="F10" s="16"/>
      <c r="G10" s="16"/>
      <c r="H10" s="16"/>
      <c r="I10" s="16"/>
      <c r="J10" s="16"/>
      <c r="K10" s="16"/>
      <c r="L10" s="16"/>
      <c r="M10" s="22">
        <v>3664800</v>
      </c>
      <c r="N10" s="19"/>
      <c r="P10" s="3" t="s">
        <v>49</v>
      </c>
    </row>
    <row r="11" spans="1:16" ht="18.600000000000001" thickBot="1" x14ac:dyDescent="0.35">
      <c r="A11" s="9" t="s">
        <v>12</v>
      </c>
      <c r="B11" s="16" t="s">
        <v>13</v>
      </c>
      <c r="C11" s="17">
        <f>M11-K11-I11-G11-E11</f>
        <v>82107</v>
      </c>
      <c r="D11" s="18"/>
      <c r="E11" s="16">
        <v>66325</v>
      </c>
      <c r="F11" s="16"/>
      <c r="G11" s="16">
        <v>23210</v>
      </c>
      <c r="H11" s="16"/>
      <c r="I11" s="16">
        <v>3882</v>
      </c>
      <c r="J11" s="16"/>
      <c r="K11" s="16">
        <v>100000</v>
      </c>
      <c r="L11" s="16"/>
      <c r="M11" s="22">
        <v>275524</v>
      </c>
      <c r="N11" s="19"/>
      <c r="P11" s="3" t="s">
        <v>48</v>
      </c>
    </row>
    <row r="12" spans="1:16" ht="18.600000000000001" thickBot="1" x14ac:dyDescent="0.35">
      <c r="A12" s="20" t="s">
        <v>14</v>
      </c>
      <c r="B12" s="16" t="s">
        <v>15</v>
      </c>
      <c r="C12" s="17">
        <f>M12</f>
        <v>365</v>
      </c>
      <c r="D12" s="18"/>
      <c r="E12" s="16"/>
      <c r="F12" s="16"/>
      <c r="G12" s="16"/>
      <c r="H12" s="16"/>
      <c r="I12" s="16"/>
      <c r="J12" s="16"/>
      <c r="K12" s="16"/>
      <c r="L12" s="16"/>
      <c r="M12" s="22">
        <v>365</v>
      </c>
      <c r="N12" s="19"/>
      <c r="P12" s="3" t="s">
        <v>51</v>
      </c>
    </row>
    <row r="13" spans="1:16" ht="18.600000000000001" thickBot="1" x14ac:dyDescent="0.35">
      <c r="A13" s="9" t="s">
        <v>16</v>
      </c>
      <c r="B13" s="16" t="s">
        <v>17</v>
      </c>
      <c r="C13" s="17">
        <f>M13</f>
        <v>48247</v>
      </c>
      <c r="D13" s="18"/>
      <c r="E13" s="16"/>
      <c r="F13" s="16"/>
      <c r="G13" s="16"/>
      <c r="H13" s="16"/>
      <c r="I13" s="16"/>
      <c r="J13" s="16"/>
      <c r="K13" s="16"/>
      <c r="L13" s="16"/>
      <c r="M13" s="22">
        <v>48247</v>
      </c>
      <c r="N13" s="19"/>
    </row>
    <row r="14" spans="1:16" ht="18.600000000000001" thickBot="1" x14ac:dyDescent="0.35">
      <c r="A14" s="20"/>
      <c r="B14" s="16"/>
      <c r="C14" s="17"/>
      <c r="D14" s="18"/>
      <c r="E14" s="16"/>
      <c r="F14" s="16"/>
      <c r="G14" s="16"/>
      <c r="H14" s="16"/>
      <c r="I14" s="16"/>
      <c r="J14" s="16"/>
      <c r="K14" s="16"/>
      <c r="L14" s="16"/>
      <c r="M14" s="22"/>
      <c r="N14" s="19"/>
    </row>
    <row r="15" spans="1:16" ht="38.25" customHeight="1" thickBot="1" x14ac:dyDescent="0.35">
      <c r="A15" s="15" t="s">
        <v>18</v>
      </c>
      <c r="B15" s="16"/>
      <c r="C15" s="17"/>
      <c r="D15" s="18"/>
      <c r="E15" s="16"/>
      <c r="F15" s="16"/>
      <c r="G15" s="16"/>
      <c r="H15" s="16"/>
      <c r="I15" s="16"/>
      <c r="J15" s="16"/>
      <c r="K15" s="16"/>
      <c r="L15" s="16"/>
      <c r="M15" s="25" t="s">
        <v>47</v>
      </c>
      <c r="N15" s="26"/>
    </row>
    <row r="16" spans="1:16" ht="18.600000000000001" thickBot="1" x14ac:dyDescent="0.35">
      <c r="A16" s="20" t="s">
        <v>19</v>
      </c>
      <c r="B16" s="16" t="s">
        <v>20</v>
      </c>
      <c r="C16" s="17">
        <f>M16</f>
        <v>5353</v>
      </c>
      <c r="D16" s="18"/>
      <c r="E16" s="16"/>
      <c r="F16" s="16"/>
      <c r="G16" s="16"/>
      <c r="H16" s="16"/>
      <c r="I16" s="16"/>
      <c r="J16" s="16"/>
      <c r="K16" s="16"/>
      <c r="L16" s="16"/>
      <c r="M16" s="22">
        <v>5353</v>
      </c>
      <c r="N16" s="19"/>
    </row>
    <row r="17" spans="1:17" ht="18.600000000000001" thickBot="1" x14ac:dyDescent="0.35">
      <c r="A17" s="20" t="s">
        <v>21</v>
      </c>
      <c r="B17" s="16" t="s">
        <v>22</v>
      </c>
      <c r="C17" s="17">
        <f>M17</f>
        <v>496720</v>
      </c>
      <c r="D17" s="18"/>
      <c r="E17" s="16"/>
      <c r="F17" s="16"/>
      <c r="G17" s="16"/>
      <c r="H17" s="16"/>
      <c r="I17" s="16"/>
      <c r="J17" s="16"/>
      <c r="K17" s="16"/>
      <c r="L17" s="16"/>
      <c r="M17" s="22">
        <v>496720</v>
      </c>
      <c r="N17" s="19"/>
    </row>
    <row r="18" spans="1:17" ht="18.600000000000001" thickBot="1" x14ac:dyDescent="0.35">
      <c r="A18" s="20" t="s">
        <v>23</v>
      </c>
      <c r="B18" s="16" t="s">
        <v>24</v>
      </c>
      <c r="C18" s="17">
        <f t="shared" ref="C18:C20" si="0">M18</f>
        <v>564309</v>
      </c>
      <c r="D18" s="18"/>
      <c r="E18" s="16"/>
      <c r="F18" s="16"/>
      <c r="G18" s="16"/>
      <c r="H18" s="16"/>
      <c r="I18" s="16"/>
      <c r="J18" s="16"/>
      <c r="K18" s="16"/>
      <c r="L18" s="16"/>
      <c r="M18" s="22">
        <v>564309</v>
      </c>
      <c r="N18" s="19"/>
    </row>
    <row r="19" spans="1:17" ht="18.600000000000001" thickBot="1" x14ac:dyDescent="0.35">
      <c r="A19" s="20" t="s">
        <v>25</v>
      </c>
      <c r="B19" s="16" t="s">
        <v>26</v>
      </c>
      <c r="C19" s="17">
        <f>+M19+J19+F19</f>
        <v>854491</v>
      </c>
      <c r="D19" s="18"/>
      <c r="E19" s="16"/>
      <c r="F19" s="16">
        <v>66325</v>
      </c>
      <c r="G19" s="16"/>
      <c r="H19" s="16"/>
      <c r="I19" s="16"/>
      <c r="J19" s="16">
        <v>3882</v>
      </c>
      <c r="K19" s="16"/>
      <c r="L19" s="16"/>
      <c r="M19" s="22">
        <v>784284</v>
      </c>
      <c r="N19" s="19"/>
    </row>
    <row r="20" spans="1:17" ht="18.600000000000001" thickBot="1" x14ac:dyDescent="0.35">
      <c r="A20" s="20" t="s">
        <v>27</v>
      </c>
      <c r="B20" s="16" t="s">
        <v>28</v>
      </c>
      <c r="C20" s="17">
        <f t="shared" si="0"/>
        <v>12748</v>
      </c>
      <c r="D20" s="18"/>
      <c r="E20" s="16"/>
      <c r="F20" s="16"/>
      <c r="G20" s="16"/>
      <c r="H20" s="16"/>
      <c r="I20" s="16"/>
      <c r="J20" s="16"/>
      <c r="K20" s="16"/>
      <c r="L20" s="16"/>
      <c r="M20" s="22">
        <v>12748</v>
      </c>
      <c r="N20" s="19"/>
    </row>
    <row r="21" spans="1:17" ht="18.600000000000001" thickBot="1" x14ac:dyDescent="0.35">
      <c r="A21" s="20"/>
      <c r="B21" s="16"/>
      <c r="C21" s="17"/>
      <c r="D21" s="18"/>
      <c r="E21" s="16"/>
      <c r="F21" s="16"/>
      <c r="G21" s="16"/>
      <c r="H21" s="16"/>
      <c r="I21" s="16"/>
      <c r="J21" s="16"/>
      <c r="K21" s="16"/>
      <c r="L21" s="16"/>
      <c r="M21" s="22"/>
      <c r="N21" s="19"/>
    </row>
    <row r="22" spans="1:17" ht="18.600000000000001" thickBot="1" x14ac:dyDescent="0.35">
      <c r="A22" s="15" t="s">
        <v>29</v>
      </c>
      <c r="B22" s="16"/>
      <c r="C22" s="17"/>
      <c r="D22" s="18"/>
      <c r="E22" s="16"/>
      <c r="F22" s="16"/>
      <c r="G22" s="16"/>
      <c r="H22" s="16"/>
      <c r="I22" s="16"/>
      <c r="J22" s="16"/>
      <c r="K22" s="16"/>
      <c r="L22" s="16"/>
      <c r="M22" s="22"/>
      <c r="N22" s="19"/>
    </row>
    <row r="23" spans="1:17" ht="36.6" thickBot="1" x14ac:dyDescent="0.35">
      <c r="A23" s="20" t="s">
        <v>30</v>
      </c>
      <c r="B23" s="16" t="s">
        <v>31</v>
      </c>
      <c r="C23" s="17"/>
      <c r="D23" s="18">
        <f>+N23-L23</f>
        <v>600000</v>
      </c>
      <c r="E23" s="16"/>
      <c r="F23" s="16"/>
      <c r="G23" s="16"/>
      <c r="H23" s="16"/>
      <c r="I23" s="16"/>
      <c r="J23" s="16"/>
      <c r="K23" s="16"/>
      <c r="L23" s="16">
        <v>100000</v>
      </c>
      <c r="M23" s="13"/>
      <c r="N23" s="19">
        <v>700000</v>
      </c>
    </row>
    <row r="24" spans="1:17" ht="18.600000000000001" thickBot="1" x14ac:dyDescent="0.35">
      <c r="A24" s="20" t="s">
        <v>32</v>
      </c>
      <c r="B24" s="16" t="s">
        <v>33</v>
      </c>
      <c r="C24" s="17"/>
      <c r="D24" s="18">
        <f>+N24-H24</f>
        <v>348146</v>
      </c>
      <c r="E24" s="16"/>
      <c r="F24" s="16"/>
      <c r="G24" s="16"/>
      <c r="H24" s="16">
        <v>23210</v>
      </c>
      <c r="I24" s="16"/>
      <c r="J24" s="16"/>
      <c r="K24" s="16"/>
      <c r="L24" s="16"/>
      <c r="M24" s="13"/>
      <c r="N24" s="19">
        <v>371356</v>
      </c>
    </row>
    <row r="25" spans="1:17" ht="18.600000000000001" thickBot="1" x14ac:dyDescent="0.35">
      <c r="A25" s="20"/>
      <c r="B25" s="16"/>
      <c r="C25" s="17"/>
      <c r="D25" s="18"/>
      <c r="E25" s="16"/>
      <c r="F25" s="16"/>
      <c r="G25" s="16"/>
      <c r="H25" s="16"/>
      <c r="I25" s="16"/>
      <c r="J25" s="16"/>
      <c r="K25" s="16"/>
      <c r="L25" s="16"/>
      <c r="M25" s="22"/>
      <c r="N25" s="19"/>
    </row>
    <row r="26" spans="1:17" ht="18.600000000000001" thickBot="1" x14ac:dyDescent="0.35">
      <c r="A26" s="15" t="s">
        <v>34</v>
      </c>
      <c r="B26" s="16"/>
      <c r="C26" s="17"/>
      <c r="D26" s="18"/>
      <c r="E26" s="16"/>
      <c r="F26" s="16"/>
      <c r="G26" s="16"/>
      <c r="H26" s="16"/>
      <c r="I26" s="16"/>
      <c r="J26" s="16"/>
      <c r="K26" s="16"/>
      <c r="L26" s="16"/>
      <c r="M26" s="22"/>
      <c r="N26" s="19"/>
    </row>
    <row r="27" spans="1:17" ht="36.6" thickBot="1" x14ac:dyDescent="0.35">
      <c r="A27" s="20" t="s">
        <v>35</v>
      </c>
      <c r="B27" s="16" t="s">
        <v>36</v>
      </c>
      <c r="C27" s="17"/>
      <c r="D27" s="18">
        <f>+N27</f>
        <v>2000</v>
      </c>
      <c r="E27" s="16"/>
      <c r="F27" s="16"/>
      <c r="G27" s="16"/>
      <c r="H27" s="16"/>
      <c r="I27" s="16"/>
      <c r="J27" s="16"/>
      <c r="K27" s="16"/>
      <c r="L27" s="16"/>
      <c r="M27" s="13"/>
      <c r="N27" s="19">
        <v>2000</v>
      </c>
    </row>
    <row r="28" spans="1:17" ht="36.6" thickBot="1" x14ac:dyDescent="0.35">
      <c r="A28" s="20" t="s">
        <v>45</v>
      </c>
      <c r="B28" s="16" t="s">
        <v>37</v>
      </c>
      <c r="C28" s="17"/>
      <c r="D28" s="18">
        <v>590621</v>
      </c>
      <c r="E28" s="16"/>
      <c r="F28" s="16"/>
      <c r="G28" s="16"/>
      <c r="H28" s="16"/>
      <c r="I28" s="16"/>
      <c r="J28" s="16"/>
      <c r="K28" s="16"/>
      <c r="L28" s="16"/>
      <c r="M28" s="13"/>
      <c r="N28" s="19">
        <v>590621</v>
      </c>
      <c r="Q28" s="3" t="s">
        <v>50</v>
      </c>
    </row>
    <row r="29" spans="1:17" ht="18.600000000000001" thickBot="1" x14ac:dyDescent="0.35">
      <c r="A29" s="9"/>
      <c r="B29" s="16"/>
      <c r="C29" s="17"/>
      <c r="D29" s="18"/>
      <c r="E29" s="16"/>
      <c r="F29" s="16"/>
      <c r="G29" s="16"/>
      <c r="H29" s="16"/>
      <c r="I29" s="16"/>
      <c r="J29" s="16"/>
      <c r="K29" s="16"/>
      <c r="L29" s="16"/>
      <c r="M29" s="22"/>
      <c r="N29" s="19"/>
    </row>
    <row r="30" spans="1:17" ht="18.600000000000001" thickBot="1" x14ac:dyDescent="0.35">
      <c r="A30" s="20" t="s">
        <v>38</v>
      </c>
      <c r="B30" s="23"/>
      <c r="C30" s="17">
        <f t="shared" ref="C30:N30" si="1">SUM(C6:C29)</f>
        <v>5729140</v>
      </c>
      <c r="D30" s="24">
        <f t="shared" si="1"/>
        <v>5729140</v>
      </c>
      <c r="E30" s="23">
        <f t="shared" si="1"/>
        <v>66325</v>
      </c>
      <c r="F30" s="23">
        <f t="shared" si="1"/>
        <v>66325</v>
      </c>
      <c r="G30" s="23">
        <f t="shared" si="1"/>
        <v>23210</v>
      </c>
      <c r="H30" s="23">
        <f t="shared" si="1"/>
        <v>23210</v>
      </c>
      <c r="I30" s="23">
        <f t="shared" si="1"/>
        <v>3882</v>
      </c>
      <c r="J30" s="23">
        <f t="shared" si="1"/>
        <v>3882</v>
      </c>
      <c r="K30" s="23">
        <f t="shared" si="1"/>
        <v>100000</v>
      </c>
      <c r="L30" s="23">
        <f t="shared" si="1"/>
        <v>100000</v>
      </c>
      <c r="M30" s="22">
        <f t="shared" si="1"/>
        <v>5852350</v>
      </c>
      <c r="N30" s="19">
        <f t="shared" si="1"/>
        <v>5852350</v>
      </c>
    </row>
    <row r="32" spans="1:17" x14ac:dyDescent="0.3">
      <c r="N32" s="3">
        <f>+N30-M30</f>
        <v>0</v>
      </c>
    </row>
  </sheetData>
  <mergeCells count="8">
    <mergeCell ref="M15:N15"/>
    <mergeCell ref="M6:N6"/>
    <mergeCell ref="C4:D4"/>
    <mergeCell ref="M4:N4"/>
    <mergeCell ref="E4:F4"/>
    <mergeCell ref="G4:H4"/>
    <mergeCell ref="I4:J4"/>
    <mergeCell ref="K4:L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Rose</dc:creator>
  <cp:lastModifiedBy>Sasha Broom</cp:lastModifiedBy>
  <dcterms:created xsi:type="dcterms:W3CDTF">2024-06-19T13:11:59Z</dcterms:created>
  <dcterms:modified xsi:type="dcterms:W3CDTF">2024-11-25T09:31:18Z</dcterms:modified>
</cp:coreProperties>
</file>